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Май\Файлы для размещения на сайте\"/>
    </mc:Choice>
  </mc:AlternateContent>
  <xr:revisionPtr revIDLastSave="0" documentId="13_ncr:1_{63DED7EC-1ABB-423B-ACAB-06958BF8E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4.2026" sheetId="1" r:id="rId1"/>
  </sheets>
  <definedNames>
    <definedName name="_xlnm.Print_Area" localSheetId="0">'на 01.04.2026'!$A$1:$K$34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C8" i="1" l="1"/>
  <c r="K16" i="1"/>
  <c r="K34" i="1"/>
  <c r="G20" i="1"/>
  <c r="H20" i="1"/>
  <c r="I20" i="1"/>
  <c r="J20" i="1"/>
  <c r="K20" i="1"/>
  <c r="G21" i="1"/>
  <c r="H21" i="1"/>
  <c r="K21" i="1"/>
  <c r="G22" i="1"/>
  <c r="H22" i="1"/>
  <c r="I22" i="1"/>
  <c r="J22" i="1"/>
  <c r="K22" i="1"/>
  <c r="G23" i="1"/>
  <c r="H23" i="1"/>
  <c r="I23" i="1"/>
  <c r="J23" i="1"/>
  <c r="K23" i="1"/>
  <c r="G24" i="1"/>
  <c r="H24" i="1"/>
  <c r="I24" i="1"/>
  <c r="J24" i="1"/>
  <c r="K24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G13" i="1"/>
  <c r="H13" i="1"/>
  <c r="I13" i="1"/>
  <c r="J13" i="1"/>
  <c r="K13" i="1"/>
  <c r="G14" i="1"/>
  <c r="H14" i="1"/>
  <c r="I14" i="1"/>
  <c r="K14" i="1"/>
  <c r="G15" i="1"/>
  <c r="H15" i="1"/>
  <c r="I15" i="1"/>
  <c r="J15" i="1"/>
  <c r="K15" i="1"/>
  <c r="G26" i="1" l="1"/>
  <c r="K31" i="1" l="1"/>
  <c r="J31" i="1"/>
  <c r="C18" i="1" l="1"/>
  <c r="I16" i="1" l="1"/>
  <c r="D18" i="1" l="1"/>
  <c r="H25" i="1" l="1"/>
  <c r="G16" i="1" l="1"/>
  <c r="E8" i="1" l="1"/>
  <c r="J19" i="1" l="1"/>
  <c r="H26" i="1" l="1"/>
  <c r="H9" i="1" l="1"/>
  <c r="H16" i="1"/>
  <c r="H17" i="1"/>
  <c r="H19" i="1"/>
  <c r="H27" i="1"/>
  <c r="H28" i="1"/>
  <c r="H29" i="1"/>
  <c r="H30" i="1"/>
  <c r="H31" i="1"/>
  <c r="G17" i="1"/>
  <c r="G19" i="1"/>
  <c r="G25" i="1"/>
  <c r="G27" i="1"/>
  <c r="G28" i="1"/>
  <c r="G29" i="1"/>
  <c r="G30" i="1"/>
  <c r="G31" i="1"/>
  <c r="K9" i="1" l="1"/>
  <c r="I28" i="1" l="1"/>
  <c r="I29" i="1"/>
  <c r="I30" i="1"/>
  <c r="I31" i="1"/>
  <c r="I25" i="1"/>
  <c r="I26" i="1"/>
  <c r="I27" i="1"/>
  <c r="I19" i="1"/>
  <c r="I17" i="1"/>
  <c r="I9" i="1"/>
  <c r="D8" i="1"/>
  <c r="D32" i="1" s="1"/>
  <c r="D33" i="1" s="1"/>
  <c r="J9" i="1"/>
  <c r="C32" i="1" l="1"/>
  <c r="C33" i="1" s="1"/>
  <c r="E18" i="1"/>
  <c r="F18" i="1"/>
  <c r="E32" i="1" l="1"/>
  <c r="E33" i="1" s="1"/>
  <c r="I18" i="1"/>
  <c r="H18" i="1"/>
  <c r="G18" i="1"/>
  <c r="J26" i="1" l="1"/>
  <c r="K26" i="1"/>
  <c r="J27" i="1"/>
  <c r="K27" i="1"/>
  <c r="J28" i="1"/>
  <c r="K28" i="1"/>
  <c r="J29" i="1"/>
  <c r="K29" i="1"/>
  <c r="J30" i="1"/>
  <c r="K30" i="1"/>
  <c r="B8" i="1" l="1"/>
  <c r="B18" i="1"/>
  <c r="B32" i="1" l="1"/>
  <c r="B33" i="1" s="1"/>
  <c r="K17" i="1" l="1"/>
  <c r="K19" i="1"/>
  <c r="K25" i="1"/>
  <c r="K18" i="1" l="1"/>
  <c r="J16" i="1" l="1"/>
  <c r="J17" i="1"/>
  <c r="J18" i="1"/>
  <c r="J25" i="1"/>
  <c r="F8" i="1" l="1"/>
  <c r="F32" i="1" s="1"/>
  <c r="F33" i="1" s="1"/>
  <c r="I32" i="1" l="1"/>
  <c r="K32" i="1"/>
  <c r="J32" i="1"/>
  <c r="H8" i="1"/>
  <c r="H32" i="1" s="1"/>
  <c r="G8" i="1"/>
  <c r="G32" i="1" s="1"/>
  <c r="K8" i="1"/>
  <c r="J8" i="1"/>
  <c r="I8" i="1"/>
</calcChain>
</file>

<file path=xl/sharedStrings.xml><?xml version="1.0" encoding="utf-8"?>
<sst xmlns="http://schemas.openxmlformats.org/spreadsheetml/2006/main" count="48" uniqueCount="43">
  <si>
    <t>(тыс. рублей)</t>
  </si>
  <si>
    <t>Наименование отраслей</t>
  </si>
  <si>
    <t xml:space="preserve"> </t>
  </si>
  <si>
    <t>0100 ОБЩЕГОСУДАРСТВЕННЫЕ ВОПРОСЫ</t>
  </si>
  <si>
    <t>0200 НАЦИОНАЛЬНАЯ ОБОРОНА</t>
  </si>
  <si>
    <t>0300 ПРАВООХРАНИТ. ДЕЯТЕЛЬНОСТЬ</t>
  </si>
  <si>
    <t>0400 НАЦИОНАЛЬНАЯ ЭКОНОМИКА</t>
  </si>
  <si>
    <t>0500 ЖИЛИЩНО-КОММУН. ХОЗ-ВО</t>
  </si>
  <si>
    <t>0700 ОБРАЗОВАНИЕ</t>
  </si>
  <si>
    <t>0800 КУЛЬТУРА, КИНЕМАТОГРАФИЯ</t>
  </si>
  <si>
    <t>1000 СОЦИАЛЬНАЯ ПОЛИТИКА</t>
  </si>
  <si>
    <t>1100 ФИЗИЧЕСКАЯ КУЛЬТУРА И СПОРТ</t>
  </si>
  <si>
    <t>1200 СМИ</t>
  </si>
  <si>
    <t>1300 ОБСЛУЖИВАНИЕ ГОС.ДОЛГА</t>
  </si>
  <si>
    <t>ИТОГО РАСХОДОВ</t>
  </si>
  <si>
    <t>Результат исполнения бюджета (дефицит"-", профицит "+")</t>
  </si>
  <si>
    <t xml:space="preserve"> ИСПОЛНЕНИЕ БЮДЖЕТА ГОРОДЕЦКОГО МУНИЦИПАЛЬНОГО ОКРУГА ПО РАСХОДАМ</t>
  </si>
  <si>
    <r>
      <t>0102</t>
    </r>
    <r>
      <rPr>
        <sz val="33"/>
        <rFont val="Times New Roman"/>
        <family val="1"/>
        <charset val="204"/>
      </rPr>
      <t xml:space="preserve"> функцион.высшего должостн. лица</t>
    </r>
  </si>
  <si>
    <r>
      <t>0103</t>
    </r>
    <r>
      <rPr>
        <sz val="33"/>
        <rFont val="Times New Roman"/>
        <family val="1"/>
        <charset val="204"/>
      </rPr>
      <t xml:space="preserve"> функционир.законодат.органов</t>
    </r>
  </si>
  <si>
    <r>
      <t>0104</t>
    </r>
    <r>
      <rPr>
        <sz val="33"/>
        <rFont val="Times New Roman"/>
        <family val="1"/>
        <charset val="204"/>
      </rPr>
      <t xml:space="preserve"> функцион.органов исполн. власти</t>
    </r>
  </si>
  <si>
    <r>
      <t xml:space="preserve">0105 </t>
    </r>
    <r>
      <rPr>
        <sz val="33"/>
        <rFont val="Times New Roman"/>
        <family val="1"/>
        <charset val="204"/>
      </rPr>
      <t>судебная система</t>
    </r>
  </si>
  <si>
    <r>
      <t>0106</t>
    </r>
    <r>
      <rPr>
        <sz val="33"/>
        <rFont val="Times New Roman"/>
        <family val="1"/>
        <charset val="204"/>
      </rPr>
      <t xml:space="preserve"> функционир.деят-ти фин.органов</t>
    </r>
  </si>
  <si>
    <r>
      <t>0111</t>
    </r>
    <r>
      <rPr>
        <sz val="33"/>
        <rFont val="Times New Roman"/>
        <family val="1"/>
        <charset val="204"/>
      </rPr>
      <t xml:space="preserve"> резервные фонды</t>
    </r>
  </si>
  <si>
    <r>
      <t>0113</t>
    </r>
    <r>
      <rPr>
        <sz val="33"/>
        <rFont val="Times New Roman"/>
        <family val="1"/>
        <charset val="204"/>
      </rPr>
      <t xml:space="preserve"> другие общегосударствен.вопросы</t>
    </r>
  </si>
  <si>
    <r>
      <t xml:space="preserve">0401 </t>
    </r>
    <r>
      <rPr>
        <sz val="33"/>
        <rFont val="Times New Roman"/>
        <family val="1"/>
        <charset val="204"/>
      </rPr>
      <t>общеэкономические вопросы</t>
    </r>
  </si>
  <si>
    <r>
      <t>0405</t>
    </r>
    <r>
      <rPr>
        <sz val="33"/>
        <rFont val="Times New Roman"/>
        <family val="1"/>
        <charset val="204"/>
      </rPr>
      <t xml:space="preserve"> сельское хозяйство</t>
    </r>
  </si>
  <si>
    <r>
      <t xml:space="preserve">0406 </t>
    </r>
    <r>
      <rPr>
        <sz val="33"/>
        <rFont val="Times New Roman"/>
        <family val="1"/>
        <charset val="204"/>
      </rPr>
      <t>водные ресурсы</t>
    </r>
  </si>
  <si>
    <r>
      <t xml:space="preserve">0409 </t>
    </r>
    <r>
      <rPr>
        <sz val="33"/>
        <rFont val="Times New Roman"/>
        <family val="1"/>
        <charset val="204"/>
      </rPr>
      <t>дорожное хозяйство</t>
    </r>
  </si>
  <si>
    <r>
      <t>0412</t>
    </r>
    <r>
      <rPr>
        <sz val="33"/>
        <rFont val="Times New Roman"/>
        <family val="1"/>
        <charset val="204"/>
      </rPr>
      <t xml:space="preserve"> другие вопросы национ.экономики</t>
    </r>
  </si>
  <si>
    <t>Первоначаль-ный план на 2026 год</t>
  </si>
  <si>
    <t>Уточненный план                                         на 2026 год</t>
  </si>
  <si>
    <t>% исполнения к уточненному плану на 2026 год</t>
  </si>
  <si>
    <t>МУНИЦИПАЛЬНЫЙ ДОЛГ</t>
  </si>
  <si>
    <t>х</t>
  </si>
  <si>
    <r>
      <t xml:space="preserve">0410 </t>
    </r>
    <r>
      <rPr>
        <sz val="33"/>
        <rFont val="Times New Roman"/>
        <family val="1"/>
        <charset val="204"/>
      </rPr>
      <t>связь и информатика</t>
    </r>
  </si>
  <si>
    <t xml:space="preserve">на 01.04.2026 года </t>
  </si>
  <si>
    <t>Первоначаль-ный план на январь-март 2026 года</t>
  </si>
  <si>
    <t>Уточненный план на январь-март 2026 года</t>
  </si>
  <si>
    <t>Исполнено на 01.04.2026 года</t>
  </si>
  <si>
    <t>Отклонение от первоначаль-ного плана на январь-март 2026 года</t>
  </si>
  <si>
    <t>Отклонение от уточненного плана на январь-март 2026 год</t>
  </si>
  <si>
    <t>% исполнения к уточненному плану на январь-март 2026 года</t>
  </si>
  <si>
    <t>% исполнения к первоначаль-ному плану на январь-март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</si>
</sst>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0"/>
      <name val="Arial Cyr"/>
    </font>
    <font>
      <sz val="10"/>
      <name val="Arial Cy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name val="Times New Roman"/>
      <family val="1"/>
      <charset val="204"/>
    </font>
    <font>
      <sz val="31"/>
      <name val="Times New Roman"/>
      <family val="1"/>
      <charset val="204"/>
    </font>
    <font>
      <b/>
      <sz val="25"/>
      <name val="Times New Roman"/>
      <family val="1"/>
      <charset val="204"/>
    </font>
    <font>
      <sz val="2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Zeros="0" tabSelected="1" view="pageBreakPreview" zoomScale="40" zoomScaleNormal="80" zoomScaleSheetLayoutView="40" workbookViewId="0">
      <selection activeCell="H10" sqref="H10"/>
    </sheetView>
  </sheetViews>
  <sheetFormatPr defaultRowHeight="18.75" x14ac:dyDescent="0.2"/>
  <cols>
    <col min="1" max="1" width="105.42578125" style="1" customWidth="1"/>
    <col min="2" max="2" width="35.85546875" style="1" customWidth="1"/>
    <col min="3" max="3" width="34.7109375" style="19" customWidth="1"/>
    <col min="4" max="4" width="34.28515625" style="19" customWidth="1"/>
    <col min="5" max="5" width="38.140625" style="19" customWidth="1"/>
    <col min="6" max="6" width="39.7109375" style="19" customWidth="1"/>
    <col min="7" max="7" width="35.85546875" style="1" customWidth="1"/>
    <col min="8" max="8" width="36.28515625" style="1" customWidth="1"/>
    <col min="9" max="9" width="35.42578125" style="1" customWidth="1"/>
    <col min="10" max="10" width="37" style="1" customWidth="1"/>
    <col min="11" max="11" width="33.42578125" style="1" customWidth="1"/>
    <col min="12" max="13" width="9.140625" style="1"/>
    <col min="14" max="14" width="28" style="1" customWidth="1"/>
    <col min="15" max="263" width="9.140625" style="1"/>
    <col min="264" max="264" width="61.7109375" style="1" customWidth="1"/>
    <col min="265" max="265" width="20.7109375" style="1" customWidth="1"/>
    <col min="266" max="266" width="18.85546875" style="1" customWidth="1"/>
    <col min="267" max="267" width="14.42578125" style="1" customWidth="1"/>
    <col min="268" max="519" width="9.140625" style="1"/>
    <col min="520" max="520" width="61.7109375" style="1" customWidth="1"/>
    <col min="521" max="521" width="20.7109375" style="1" customWidth="1"/>
    <col min="522" max="522" width="18.85546875" style="1" customWidth="1"/>
    <col min="523" max="523" width="14.42578125" style="1" customWidth="1"/>
    <col min="524" max="775" width="9.140625" style="1"/>
    <col min="776" max="776" width="61.7109375" style="1" customWidth="1"/>
    <col min="777" max="777" width="20.7109375" style="1" customWidth="1"/>
    <col min="778" max="778" width="18.85546875" style="1" customWidth="1"/>
    <col min="779" max="779" width="14.42578125" style="1" customWidth="1"/>
    <col min="780" max="1031" width="9.140625" style="1"/>
    <col min="1032" max="1032" width="61.7109375" style="1" customWidth="1"/>
    <col min="1033" max="1033" width="20.7109375" style="1" customWidth="1"/>
    <col min="1034" max="1034" width="18.85546875" style="1" customWidth="1"/>
    <col min="1035" max="1035" width="14.42578125" style="1" customWidth="1"/>
    <col min="1036" max="1287" width="9.140625" style="1"/>
    <col min="1288" max="1288" width="61.7109375" style="1" customWidth="1"/>
    <col min="1289" max="1289" width="20.7109375" style="1" customWidth="1"/>
    <col min="1290" max="1290" width="18.85546875" style="1" customWidth="1"/>
    <col min="1291" max="1291" width="14.42578125" style="1" customWidth="1"/>
    <col min="1292" max="1543" width="9.140625" style="1"/>
    <col min="1544" max="1544" width="61.7109375" style="1" customWidth="1"/>
    <col min="1545" max="1545" width="20.7109375" style="1" customWidth="1"/>
    <col min="1546" max="1546" width="18.85546875" style="1" customWidth="1"/>
    <col min="1547" max="1547" width="14.42578125" style="1" customWidth="1"/>
    <col min="1548" max="1799" width="9.140625" style="1"/>
    <col min="1800" max="1800" width="61.7109375" style="1" customWidth="1"/>
    <col min="1801" max="1801" width="20.7109375" style="1" customWidth="1"/>
    <col min="1802" max="1802" width="18.85546875" style="1" customWidth="1"/>
    <col min="1803" max="1803" width="14.42578125" style="1" customWidth="1"/>
    <col min="1804" max="2055" width="9.140625" style="1"/>
    <col min="2056" max="2056" width="61.7109375" style="1" customWidth="1"/>
    <col min="2057" max="2057" width="20.7109375" style="1" customWidth="1"/>
    <col min="2058" max="2058" width="18.85546875" style="1" customWidth="1"/>
    <col min="2059" max="2059" width="14.42578125" style="1" customWidth="1"/>
    <col min="2060" max="2311" width="9.140625" style="1"/>
    <col min="2312" max="2312" width="61.7109375" style="1" customWidth="1"/>
    <col min="2313" max="2313" width="20.7109375" style="1" customWidth="1"/>
    <col min="2314" max="2314" width="18.85546875" style="1" customWidth="1"/>
    <col min="2315" max="2315" width="14.42578125" style="1" customWidth="1"/>
    <col min="2316" max="2567" width="9.140625" style="1"/>
    <col min="2568" max="2568" width="61.7109375" style="1" customWidth="1"/>
    <col min="2569" max="2569" width="20.7109375" style="1" customWidth="1"/>
    <col min="2570" max="2570" width="18.85546875" style="1" customWidth="1"/>
    <col min="2571" max="2571" width="14.42578125" style="1" customWidth="1"/>
    <col min="2572" max="2823" width="9.140625" style="1"/>
    <col min="2824" max="2824" width="61.7109375" style="1" customWidth="1"/>
    <col min="2825" max="2825" width="20.7109375" style="1" customWidth="1"/>
    <col min="2826" max="2826" width="18.85546875" style="1" customWidth="1"/>
    <col min="2827" max="2827" width="14.42578125" style="1" customWidth="1"/>
    <col min="2828" max="3079" width="9.140625" style="1"/>
    <col min="3080" max="3080" width="61.7109375" style="1" customWidth="1"/>
    <col min="3081" max="3081" width="20.7109375" style="1" customWidth="1"/>
    <col min="3082" max="3082" width="18.85546875" style="1" customWidth="1"/>
    <col min="3083" max="3083" width="14.42578125" style="1" customWidth="1"/>
    <col min="3084" max="3335" width="9.140625" style="1"/>
    <col min="3336" max="3336" width="61.7109375" style="1" customWidth="1"/>
    <col min="3337" max="3337" width="20.7109375" style="1" customWidth="1"/>
    <col min="3338" max="3338" width="18.85546875" style="1" customWidth="1"/>
    <col min="3339" max="3339" width="14.42578125" style="1" customWidth="1"/>
    <col min="3340" max="3591" width="9.140625" style="1"/>
    <col min="3592" max="3592" width="61.7109375" style="1" customWidth="1"/>
    <col min="3593" max="3593" width="20.7109375" style="1" customWidth="1"/>
    <col min="3594" max="3594" width="18.85546875" style="1" customWidth="1"/>
    <col min="3595" max="3595" width="14.42578125" style="1" customWidth="1"/>
    <col min="3596" max="3847" width="9.140625" style="1"/>
    <col min="3848" max="3848" width="61.7109375" style="1" customWidth="1"/>
    <col min="3849" max="3849" width="20.7109375" style="1" customWidth="1"/>
    <col min="3850" max="3850" width="18.85546875" style="1" customWidth="1"/>
    <col min="3851" max="3851" width="14.42578125" style="1" customWidth="1"/>
    <col min="3852" max="4103" width="9.140625" style="1"/>
    <col min="4104" max="4104" width="61.7109375" style="1" customWidth="1"/>
    <col min="4105" max="4105" width="20.7109375" style="1" customWidth="1"/>
    <col min="4106" max="4106" width="18.85546875" style="1" customWidth="1"/>
    <col min="4107" max="4107" width="14.42578125" style="1" customWidth="1"/>
    <col min="4108" max="4359" width="9.140625" style="1"/>
    <col min="4360" max="4360" width="61.7109375" style="1" customWidth="1"/>
    <col min="4361" max="4361" width="20.7109375" style="1" customWidth="1"/>
    <col min="4362" max="4362" width="18.85546875" style="1" customWidth="1"/>
    <col min="4363" max="4363" width="14.42578125" style="1" customWidth="1"/>
    <col min="4364" max="4615" width="9.140625" style="1"/>
    <col min="4616" max="4616" width="61.7109375" style="1" customWidth="1"/>
    <col min="4617" max="4617" width="20.7109375" style="1" customWidth="1"/>
    <col min="4618" max="4618" width="18.85546875" style="1" customWidth="1"/>
    <col min="4619" max="4619" width="14.42578125" style="1" customWidth="1"/>
    <col min="4620" max="4871" width="9.140625" style="1"/>
    <col min="4872" max="4872" width="61.7109375" style="1" customWidth="1"/>
    <col min="4873" max="4873" width="20.7109375" style="1" customWidth="1"/>
    <col min="4874" max="4874" width="18.85546875" style="1" customWidth="1"/>
    <col min="4875" max="4875" width="14.42578125" style="1" customWidth="1"/>
    <col min="4876" max="5127" width="9.140625" style="1"/>
    <col min="5128" max="5128" width="61.7109375" style="1" customWidth="1"/>
    <col min="5129" max="5129" width="20.7109375" style="1" customWidth="1"/>
    <col min="5130" max="5130" width="18.85546875" style="1" customWidth="1"/>
    <col min="5131" max="5131" width="14.42578125" style="1" customWidth="1"/>
    <col min="5132" max="5383" width="9.140625" style="1"/>
    <col min="5384" max="5384" width="61.7109375" style="1" customWidth="1"/>
    <col min="5385" max="5385" width="20.7109375" style="1" customWidth="1"/>
    <col min="5386" max="5386" width="18.85546875" style="1" customWidth="1"/>
    <col min="5387" max="5387" width="14.42578125" style="1" customWidth="1"/>
    <col min="5388" max="5639" width="9.140625" style="1"/>
    <col min="5640" max="5640" width="61.7109375" style="1" customWidth="1"/>
    <col min="5641" max="5641" width="20.7109375" style="1" customWidth="1"/>
    <col min="5642" max="5642" width="18.85546875" style="1" customWidth="1"/>
    <col min="5643" max="5643" width="14.42578125" style="1" customWidth="1"/>
    <col min="5644" max="5895" width="9.140625" style="1"/>
    <col min="5896" max="5896" width="61.7109375" style="1" customWidth="1"/>
    <col min="5897" max="5897" width="20.7109375" style="1" customWidth="1"/>
    <col min="5898" max="5898" width="18.85546875" style="1" customWidth="1"/>
    <col min="5899" max="5899" width="14.42578125" style="1" customWidth="1"/>
    <col min="5900" max="6151" width="9.140625" style="1"/>
    <col min="6152" max="6152" width="61.7109375" style="1" customWidth="1"/>
    <col min="6153" max="6153" width="20.7109375" style="1" customWidth="1"/>
    <col min="6154" max="6154" width="18.85546875" style="1" customWidth="1"/>
    <col min="6155" max="6155" width="14.42578125" style="1" customWidth="1"/>
    <col min="6156" max="6407" width="9.140625" style="1"/>
    <col min="6408" max="6408" width="61.7109375" style="1" customWidth="1"/>
    <col min="6409" max="6409" width="20.7109375" style="1" customWidth="1"/>
    <col min="6410" max="6410" width="18.85546875" style="1" customWidth="1"/>
    <col min="6411" max="6411" width="14.42578125" style="1" customWidth="1"/>
    <col min="6412" max="6663" width="9.140625" style="1"/>
    <col min="6664" max="6664" width="61.7109375" style="1" customWidth="1"/>
    <col min="6665" max="6665" width="20.7109375" style="1" customWidth="1"/>
    <col min="6666" max="6666" width="18.85546875" style="1" customWidth="1"/>
    <col min="6667" max="6667" width="14.42578125" style="1" customWidth="1"/>
    <col min="6668" max="6919" width="9.140625" style="1"/>
    <col min="6920" max="6920" width="61.7109375" style="1" customWidth="1"/>
    <col min="6921" max="6921" width="20.7109375" style="1" customWidth="1"/>
    <col min="6922" max="6922" width="18.85546875" style="1" customWidth="1"/>
    <col min="6923" max="6923" width="14.42578125" style="1" customWidth="1"/>
    <col min="6924" max="7175" width="9.140625" style="1"/>
    <col min="7176" max="7176" width="61.7109375" style="1" customWidth="1"/>
    <col min="7177" max="7177" width="20.7109375" style="1" customWidth="1"/>
    <col min="7178" max="7178" width="18.85546875" style="1" customWidth="1"/>
    <col min="7179" max="7179" width="14.42578125" style="1" customWidth="1"/>
    <col min="7180" max="7431" width="9.140625" style="1"/>
    <col min="7432" max="7432" width="61.7109375" style="1" customWidth="1"/>
    <col min="7433" max="7433" width="20.7109375" style="1" customWidth="1"/>
    <col min="7434" max="7434" width="18.85546875" style="1" customWidth="1"/>
    <col min="7435" max="7435" width="14.42578125" style="1" customWidth="1"/>
    <col min="7436" max="7687" width="9.140625" style="1"/>
    <col min="7688" max="7688" width="61.7109375" style="1" customWidth="1"/>
    <col min="7689" max="7689" width="20.7109375" style="1" customWidth="1"/>
    <col min="7690" max="7690" width="18.85546875" style="1" customWidth="1"/>
    <col min="7691" max="7691" width="14.42578125" style="1" customWidth="1"/>
    <col min="7692" max="7943" width="9.140625" style="1"/>
    <col min="7944" max="7944" width="61.7109375" style="1" customWidth="1"/>
    <col min="7945" max="7945" width="20.7109375" style="1" customWidth="1"/>
    <col min="7946" max="7946" width="18.85546875" style="1" customWidth="1"/>
    <col min="7947" max="7947" width="14.42578125" style="1" customWidth="1"/>
    <col min="7948" max="8199" width="9.140625" style="1"/>
    <col min="8200" max="8200" width="61.7109375" style="1" customWidth="1"/>
    <col min="8201" max="8201" width="20.7109375" style="1" customWidth="1"/>
    <col min="8202" max="8202" width="18.85546875" style="1" customWidth="1"/>
    <col min="8203" max="8203" width="14.42578125" style="1" customWidth="1"/>
    <col min="8204" max="8455" width="9.140625" style="1"/>
    <col min="8456" max="8456" width="61.7109375" style="1" customWidth="1"/>
    <col min="8457" max="8457" width="20.7109375" style="1" customWidth="1"/>
    <col min="8458" max="8458" width="18.85546875" style="1" customWidth="1"/>
    <col min="8459" max="8459" width="14.42578125" style="1" customWidth="1"/>
    <col min="8460" max="8711" width="9.140625" style="1"/>
    <col min="8712" max="8712" width="61.7109375" style="1" customWidth="1"/>
    <col min="8713" max="8713" width="20.7109375" style="1" customWidth="1"/>
    <col min="8714" max="8714" width="18.85546875" style="1" customWidth="1"/>
    <col min="8715" max="8715" width="14.42578125" style="1" customWidth="1"/>
    <col min="8716" max="8967" width="9.140625" style="1"/>
    <col min="8968" max="8968" width="61.7109375" style="1" customWidth="1"/>
    <col min="8969" max="8969" width="20.7109375" style="1" customWidth="1"/>
    <col min="8970" max="8970" width="18.85546875" style="1" customWidth="1"/>
    <col min="8971" max="8971" width="14.42578125" style="1" customWidth="1"/>
    <col min="8972" max="9223" width="9.140625" style="1"/>
    <col min="9224" max="9224" width="61.7109375" style="1" customWidth="1"/>
    <col min="9225" max="9225" width="20.7109375" style="1" customWidth="1"/>
    <col min="9226" max="9226" width="18.85546875" style="1" customWidth="1"/>
    <col min="9227" max="9227" width="14.42578125" style="1" customWidth="1"/>
    <col min="9228" max="9479" width="9.140625" style="1"/>
    <col min="9480" max="9480" width="61.7109375" style="1" customWidth="1"/>
    <col min="9481" max="9481" width="20.7109375" style="1" customWidth="1"/>
    <col min="9482" max="9482" width="18.85546875" style="1" customWidth="1"/>
    <col min="9483" max="9483" width="14.42578125" style="1" customWidth="1"/>
    <col min="9484" max="9735" width="9.140625" style="1"/>
    <col min="9736" max="9736" width="61.7109375" style="1" customWidth="1"/>
    <col min="9737" max="9737" width="20.7109375" style="1" customWidth="1"/>
    <col min="9738" max="9738" width="18.85546875" style="1" customWidth="1"/>
    <col min="9739" max="9739" width="14.42578125" style="1" customWidth="1"/>
    <col min="9740" max="9991" width="9.140625" style="1"/>
    <col min="9992" max="9992" width="61.7109375" style="1" customWidth="1"/>
    <col min="9993" max="9993" width="20.7109375" style="1" customWidth="1"/>
    <col min="9994" max="9994" width="18.85546875" style="1" customWidth="1"/>
    <col min="9995" max="9995" width="14.42578125" style="1" customWidth="1"/>
    <col min="9996" max="10247" width="9.140625" style="1"/>
    <col min="10248" max="10248" width="61.7109375" style="1" customWidth="1"/>
    <col min="10249" max="10249" width="20.7109375" style="1" customWidth="1"/>
    <col min="10250" max="10250" width="18.85546875" style="1" customWidth="1"/>
    <col min="10251" max="10251" width="14.42578125" style="1" customWidth="1"/>
    <col min="10252" max="10503" width="9.140625" style="1"/>
    <col min="10504" max="10504" width="61.7109375" style="1" customWidth="1"/>
    <col min="10505" max="10505" width="20.7109375" style="1" customWidth="1"/>
    <col min="10506" max="10506" width="18.85546875" style="1" customWidth="1"/>
    <col min="10507" max="10507" width="14.42578125" style="1" customWidth="1"/>
    <col min="10508" max="10759" width="9.140625" style="1"/>
    <col min="10760" max="10760" width="61.7109375" style="1" customWidth="1"/>
    <col min="10761" max="10761" width="20.7109375" style="1" customWidth="1"/>
    <col min="10762" max="10762" width="18.85546875" style="1" customWidth="1"/>
    <col min="10763" max="10763" width="14.42578125" style="1" customWidth="1"/>
    <col min="10764" max="11015" width="9.140625" style="1"/>
    <col min="11016" max="11016" width="61.7109375" style="1" customWidth="1"/>
    <col min="11017" max="11017" width="20.7109375" style="1" customWidth="1"/>
    <col min="11018" max="11018" width="18.85546875" style="1" customWidth="1"/>
    <col min="11019" max="11019" width="14.42578125" style="1" customWidth="1"/>
    <col min="11020" max="11271" width="9.140625" style="1"/>
    <col min="11272" max="11272" width="61.7109375" style="1" customWidth="1"/>
    <col min="11273" max="11273" width="20.7109375" style="1" customWidth="1"/>
    <col min="11274" max="11274" width="18.85546875" style="1" customWidth="1"/>
    <col min="11275" max="11275" width="14.42578125" style="1" customWidth="1"/>
    <col min="11276" max="11527" width="9.140625" style="1"/>
    <col min="11528" max="11528" width="61.7109375" style="1" customWidth="1"/>
    <col min="11529" max="11529" width="20.7109375" style="1" customWidth="1"/>
    <col min="11530" max="11530" width="18.85546875" style="1" customWidth="1"/>
    <col min="11531" max="11531" width="14.42578125" style="1" customWidth="1"/>
    <col min="11532" max="11783" width="9.140625" style="1"/>
    <col min="11784" max="11784" width="61.7109375" style="1" customWidth="1"/>
    <col min="11785" max="11785" width="20.7109375" style="1" customWidth="1"/>
    <col min="11786" max="11786" width="18.85546875" style="1" customWidth="1"/>
    <col min="11787" max="11787" width="14.42578125" style="1" customWidth="1"/>
    <col min="11788" max="12039" width="9.140625" style="1"/>
    <col min="12040" max="12040" width="61.7109375" style="1" customWidth="1"/>
    <col min="12041" max="12041" width="20.7109375" style="1" customWidth="1"/>
    <col min="12042" max="12042" width="18.85546875" style="1" customWidth="1"/>
    <col min="12043" max="12043" width="14.42578125" style="1" customWidth="1"/>
    <col min="12044" max="12295" width="9.140625" style="1"/>
    <col min="12296" max="12296" width="61.7109375" style="1" customWidth="1"/>
    <col min="12297" max="12297" width="20.7109375" style="1" customWidth="1"/>
    <col min="12298" max="12298" width="18.85546875" style="1" customWidth="1"/>
    <col min="12299" max="12299" width="14.42578125" style="1" customWidth="1"/>
    <col min="12300" max="12551" width="9.140625" style="1"/>
    <col min="12552" max="12552" width="61.7109375" style="1" customWidth="1"/>
    <col min="12553" max="12553" width="20.7109375" style="1" customWidth="1"/>
    <col min="12554" max="12554" width="18.85546875" style="1" customWidth="1"/>
    <col min="12555" max="12555" width="14.42578125" style="1" customWidth="1"/>
    <col min="12556" max="12807" width="9.140625" style="1"/>
    <col min="12808" max="12808" width="61.7109375" style="1" customWidth="1"/>
    <col min="12809" max="12809" width="20.7109375" style="1" customWidth="1"/>
    <col min="12810" max="12810" width="18.85546875" style="1" customWidth="1"/>
    <col min="12811" max="12811" width="14.42578125" style="1" customWidth="1"/>
    <col min="12812" max="13063" width="9.140625" style="1"/>
    <col min="13064" max="13064" width="61.7109375" style="1" customWidth="1"/>
    <col min="13065" max="13065" width="20.7109375" style="1" customWidth="1"/>
    <col min="13066" max="13066" width="18.85546875" style="1" customWidth="1"/>
    <col min="13067" max="13067" width="14.42578125" style="1" customWidth="1"/>
    <col min="13068" max="13319" width="9.140625" style="1"/>
    <col min="13320" max="13320" width="61.7109375" style="1" customWidth="1"/>
    <col min="13321" max="13321" width="20.7109375" style="1" customWidth="1"/>
    <col min="13322" max="13322" width="18.85546875" style="1" customWidth="1"/>
    <col min="13323" max="13323" width="14.42578125" style="1" customWidth="1"/>
    <col min="13324" max="13575" width="9.140625" style="1"/>
    <col min="13576" max="13576" width="61.7109375" style="1" customWidth="1"/>
    <col min="13577" max="13577" width="20.7109375" style="1" customWidth="1"/>
    <col min="13578" max="13578" width="18.85546875" style="1" customWidth="1"/>
    <col min="13579" max="13579" width="14.42578125" style="1" customWidth="1"/>
    <col min="13580" max="13831" width="9.140625" style="1"/>
    <col min="13832" max="13832" width="61.7109375" style="1" customWidth="1"/>
    <col min="13833" max="13833" width="20.7109375" style="1" customWidth="1"/>
    <col min="13834" max="13834" width="18.85546875" style="1" customWidth="1"/>
    <col min="13835" max="13835" width="14.42578125" style="1" customWidth="1"/>
    <col min="13836" max="14087" width="9.140625" style="1"/>
    <col min="14088" max="14088" width="61.7109375" style="1" customWidth="1"/>
    <col min="14089" max="14089" width="20.7109375" style="1" customWidth="1"/>
    <col min="14090" max="14090" width="18.85546875" style="1" customWidth="1"/>
    <col min="14091" max="14091" width="14.42578125" style="1" customWidth="1"/>
    <col min="14092" max="14343" width="9.140625" style="1"/>
    <col min="14344" max="14344" width="61.7109375" style="1" customWidth="1"/>
    <col min="14345" max="14345" width="20.7109375" style="1" customWidth="1"/>
    <col min="14346" max="14346" width="18.85546875" style="1" customWidth="1"/>
    <col min="14347" max="14347" width="14.42578125" style="1" customWidth="1"/>
    <col min="14348" max="14599" width="9.140625" style="1"/>
    <col min="14600" max="14600" width="61.7109375" style="1" customWidth="1"/>
    <col min="14601" max="14601" width="20.7109375" style="1" customWidth="1"/>
    <col min="14602" max="14602" width="18.85546875" style="1" customWidth="1"/>
    <col min="14603" max="14603" width="14.42578125" style="1" customWidth="1"/>
    <col min="14604" max="14855" width="9.140625" style="1"/>
    <col min="14856" max="14856" width="61.7109375" style="1" customWidth="1"/>
    <col min="14857" max="14857" width="20.7109375" style="1" customWidth="1"/>
    <col min="14858" max="14858" width="18.85546875" style="1" customWidth="1"/>
    <col min="14859" max="14859" width="14.42578125" style="1" customWidth="1"/>
    <col min="14860" max="15111" width="9.140625" style="1"/>
    <col min="15112" max="15112" width="61.7109375" style="1" customWidth="1"/>
    <col min="15113" max="15113" width="20.7109375" style="1" customWidth="1"/>
    <col min="15114" max="15114" width="18.85546875" style="1" customWidth="1"/>
    <col min="15115" max="15115" width="14.42578125" style="1" customWidth="1"/>
    <col min="15116" max="15367" width="9.140625" style="1"/>
    <col min="15368" max="15368" width="61.7109375" style="1" customWidth="1"/>
    <col min="15369" max="15369" width="20.7109375" style="1" customWidth="1"/>
    <col min="15370" max="15370" width="18.85546875" style="1" customWidth="1"/>
    <col min="15371" max="15371" width="14.42578125" style="1" customWidth="1"/>
    <col min="15372" max="15623" width="9.140625" style="1"/>
    <col min="15624" max="15624" width="61.7109375" style="1" customWidth="1"/>
    <col min="15625" max="15625" width="20.7109375" style="1" customWidth="1"/>
    <col min="15626" max="15626" width="18.85546875" style="1" customWidth="1"/>
    <col min="15627" max="15627" width="14.42578125" style="1" customWidth="1"/>
    <col min="15628" max="15879" width="9.140625" style="1"/>
    <col min="15880" max="15880" width="61.7109375" style="1" customWidth="1"/>
    <col min="15881" max="15881" width="20.7109375" style="1" customWidth="1"/>
    <col min="15882" max="15882" width="18.85546875" style="1" customWidth="1"/>
    <col min="15883" max="15883" width="14.42578125" style="1" customWidth="1"/>
    <col min="15884" max="16135" width="9.140625" style="1"/>
    <col min="16136" max="16136" width="61.7109375" style="1" customWidth="1"/>
    <col min="16137" max="16137" width="20.7109375" style="1" customWidth="1"/>
    <col min="16138" max="16138" width="18.85546875" style="1" customWidth="1"/>
    <col min="16139" max="16139" width="14.42578125" style="1" customWidth="1"/>
    <col min="16140" max="16384" width="9.140625" style="1"/>
  </cols>
  <sheetData>
    <row r="1" spans="1:14" s="2" customFormat="1" ht="93" customHeight="1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s="2" customFormat="1" ht="54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4" s="2" customFormat="1" ht="29.25" customHeight="1" x14ac:dyDescent="0.2">
      <c r="A3" s="4"/>
      <c r="B3" s="4"/>
      <c r="C3" s="15"/>
      <c r="D3" s="15"/>
      <c r="E3" s="15"/>
      <c r="F3" s="15"/>
      <c r="G3" s="4"/>
      <c r="H3" s="4"/>
      <c r="I3" s="4"/>
      <c r="J3" s="4"/>
      <c r="K3" s="4"/>
    </row>
    <row r="4" spans="1:14" ht="45.75" customHeight="1" x14ac:dyDescent="0.2">
      <c r="B4" s="11"/>
      <c r="C4" s="16"/>
      <c r="D4" s="16"/>
      <c r="E4" s="16"/>
      <c r="F4" s="16"/>
      <c r="G4" s="11"/>
      <c r="H4" s="11"/>
      <c r="I4" s="11"/>
      <c r="J4" s="11"/>
      <c r="K4" s="36" t="s">
        <v>0</v>
      </c>
    </row>
    <row r="5" spans="1:14" s="5" customFormat="1" ht="37.5" customHeight="1" x14ac:dyDescent="0.2">
      <c r="A5" s="44" t="s">
        <v>1</v>
      </c>
      <c r="B5" s="45" t="s">
        <v>29</v>
      </c>
      <c r="C5" s="45" t="s">
        <v>30</v>
      </c>
      <c r="D5" s="48" t="s">
        <v>36</v>
      </c>
      <c r="E5" s="45" t="s">
        <v>37</v>
      </c>
      <c r="F5" s="45" t="s">
        <v>38</v>
      </c>
      <c r="G5" s="46" t="s">
        <v>39</v>
      </c>
      <c r="H5" s="46" t="s">
        <v>40</v>
      </c>
      <c r="I5" s="46" t="s">
        <v>42</v>
      </c>
      <c r="J5" s="46" t="s">
        <v>41</v>
      </c>
      <c r="K5" s="46" t="s">
        <v>31</v>
      </c>
      <c r="M5" s="5" t="s">
        <v>2</v>
      </c>
    </row>
    <row r="6" spans="1:14" s="5" customFormat="1" ht="170.25" customHeight="1" x14ac:dyDescent="0.2">
      <c r="A6" s="44"/>
      <c r="B6" s="45"/>
      <c r="C6" s="45"/>
      <c r="D6" s="49"/>
      <c r="E6" s="45"/>
      <c r="F6" s="45"/>
      <c r="G6" s="46"/>
      <c r="H6" s="46"/>
      <c r="I6" s="46"/>
      <c r="J6" s="46"/>
      <c r="K6" s="46"/>
    </row>
    <row r="7" spans="1:14" ht="63.75" customHeight="1" x14ac:dyDescent="0.2">
      <c r="A7" s="12">
        <v>1</v>
      </c>
      <c r="B7" s="13">
        <v>2</v>
      </c>
      <c r="C7" s="14">
        <v>3</v>
      </c>
      <c r="D7" s="14">
        <v>4</v>
      </c>
      <c r="E7" s="14">
        <v>5</v>
      </c>
      <c r="F7" s="14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4" ht="110.1" customHeight="1" x14ac:dyDescent="0.2">
      <c r="A8" s="22" t="s">
        <v>3</v>
      </c>
      <c r="B8" s="23">
        <f>SUM(B9:B15)</f>
        <v>651483.80000000005</v>
      </c>
      <c r="C8" s="23">
        <f>SUM(C9:C15)</f>
        <v>635528.9</v>
      </c>
      <c r="D8" s="23">
        <f>SUM(D9:D15)</f>
        <v>88778.9</v>
      </c>
      <c r="E8" s="23">
        <f>SUM(E9:E15)</f>
        <v>87809.9</v>
      </c>
      <c r="F8" s="23">
        <f>SUM(F9:F15)</f>
        <v>87638.7</v>
      </c>
      <c r="G8" s="23">
        <f>F8-D8</f>
        <v>-1140.1999999999971</v>
      </c>
      <c r="H8" s="23">
        <f>F8-E8</f>
        <v>-171.19999999999709</v>
      </c>
      <c r="I8" s="23">
        <f t="shared" ref="I8:I16" si="0">F8/D8*100</f>
        <v>98.715685821743676</v>
      </c>
      <c r="J8" s="23">
        <f t="shared" ref="J8:J25" si="1">F8/E8*100</f>
        <v>99.805033373230131</v>
      </c>
      <c r="K8" s="23">
        <f>F8/C8*100</f>
        <v>13.789884299518086</v>
      </c>
    </row>
    <row r="9" spans="1:14" ht="99.95" customHeight="1" x14ac:dyDescent="0.2">
      <c r="A9" s="24" t="s">
        <v>17</v>
      </c>
      <c r="B9" s="25">
        <v>3106.9</v>
      </c>
      <c r="C9" s="26">
        <v>3191.5</v>
      </c>
      <c r="D9" s="26">
        <v>942.3</v>
      </c>
      <c r="E9" s="26">
        <v>995.3</v>
      </c>
      <c r="F9" s="26">
        <v>994.4</v>
      </c>
      <c r="G9" s="26">
        <f>F9-D9</f>
        <v>52.100000000000023</v>
      </c>
      <c r="H9" s="26">
        <f>F9-E9</f>
        <v>-0.89999999999997726</v>
      </c>
      <c r="I9" s="26">
        <f t="shared" si="0"/>
        <v>105.52902472673247</v>
      </c>
      <c r="J9" s="25">
        <f t="shared" si="1"/>
        <v>99.909575002511815</v>
      </c>
      <c r="K9" s="25">
        <f>F9/C9*100</f>
        <v>31.157762807457306</v>
      </c>
    </row>
    <row r="10" spans="1:14" ht="99.95" customHeight="1" x14ac:dyDescent="0.2">
      <c r="A10" s="24" t="s">
        <v>18</v>
      </c>
      <c r="B10" s="25">
        <v>15726.9</v>
      </c>
      <c r="C10" s="26">
        <v>15962.5</v>
      </c>
      <c r="D10" s="26">
        <v>1793.6</v>
      </c>
      <c r="E10" s="26">
        <v>1993.7</v>
      </c>
      <c r="F10" s="26">
        <v>1992.5</v>
      </c>
      <c r="G10" s="26">
        <f t="shared" ref="G10:G15" si="2">F10-D10</f>
        <v>198.90000000000009</v>
      </c>
      <c r="H10" s="26">
        <f t="shared" ref="H10:H15" si="3">F10-E10</f>
        <v>-1.2000000000000455</v>
      </c>
      <c r="I10" s="26">
        <f t="shared" ref="I10:I15" si="4">F10/D10*100</f>
        <v>111.08942908117751</v>
      </c>
      <c r="J10" s="25">
        <f t="shared" ref="J10:J15" si="5">F10/E10*100</f>
        <v>99.939810402768714</v>
      </c>
      <c r="K10" s="25">
        <f t="shared" ref="K10:K15" si="6">F10/C10*100</f>
        <v>12.482380579483165</v>
      </c>
    </row>
    <row r="11" spans="1:14" ht="99.95" customHeight="1" x14ac:dyDescent="0.2">
      <c r="A11" s="24" t="s">
        <v>19</v>
      </c>
      <c r="B11" s="25">
        <v>186372.6</v>
      </c>
      <c r="C11" s="26">
        <v>245482.9</v>
      </c>
      <c r="D11" s="26">
        <v>41025.599999999999</v>
      </c>
      <c r="E11" s="26">
        <v>42303.8</v>
      </c>
      <c r="F11" s="26">
        <v>42287.6</v>
      </c>
      <c r="G11" s="26">
        <f t="shared" si="2"/>
        <v>1262</v>
      </c>
      <c r="H11" s="26">
        <f t="shared" si="3"/>
        <v>-16.200000000004366</v>
      </c>
      <c r="I11" s="26">
        <f t="shared" si="4"/>
        <v>103.07612807612807</v>
      </c>
      <c r="J11" s="25">
        <f t="shared" si="5"/>
        <v>99.961705567821326</v>
      </c>
      <c r="K11" s="25">
        <f t="shared" si="6"/>
        <v>17.22629152580485</v>
      </c>
    </row>
    <row r="12" spans="1:14" ht="99.95" customHeight="1" x14ac:dyDescent="0.2">
      <c r="A12" s="24" t="s">
        <v>20</v>
      </c>
      <c r="B12" s="25">
        <v>206</v>
      </c>
      <c r="C12" s="26">
        <v>206</v>
      </c>
      <c r="D12" s="26">
        <v>200.6</v>
      </c>
      <c r="E12" s="26">
        <v>200.5</v>
      </c>
      <c r="F12" s="26">
        <v>200.2</v>
      </c>
      <c r="G12" s="26">
        <f t="shared" si="2"/>
        <v>-0.40000000000000568</v>
      </c>
      <c r="H12" s="26">
        <f t="shared" si="3"/>
        <v>-0.30000000000001137</v>
      </c>
      <c r="I12" s="26">
        <f t="shared" si="4"/>
        <v>99.800598205383849</v>
      </c>
      <c r="J12" s="25">
        <f t="shared" si="5"/>
        <v>99.850374064837894</v>
      </c>
      <c r="K12" s="25">
        <f t="shared" si="6"/>
        <v>97.184466019417471</v>
      </c>
    </row>
    <row r="13" spans="1:14" ht="99.95" customHeight="1" x14ac:dyDescent="0.2">
      <c r="A13" s="24" t="s">
        <v>21</v>
      </c>
      <c r="B13" s="25">
        <v>55493.8</v>
      </c>
      <c r="C13" s="26">
        <v>58601.7</v>
      </c>
      <c r="D13" s="26">
        <v>9634.1</v>
      </c>
      <c r="E13" s="26">
        <v>10097.200000000001</v>
      </c>
      <c r="F13" s="26">
        <v>10046.299999999999</v>
      </c>
      <c r="G13" s="26">
        <f t="shared" si="2"/>
        <v>412.19999999999891</v>
      </c>
      <c r="H13" s="26">
        <f t="shared" si="3"/>
        <v>-50.900000000001455</v>
      </c>
      <c r="I13" s="26">
        <f t="shared" si="4"/>
        <v>104.27855222594739</v>
      </c>
      <c r="J13" s="25">
        <f t="shared" si="5"/>
        <v>99.495899853424703</v>
      </c>
      <c r="K13" s="25">
        <f t="shared" si="6"/>
        <v>17.14335932234048</v>
      </c>
    </row>
    <row r="14" spans="1:14" ht="99.95" customHeight="1" x14ac:dyDescent="0.2">
      <c r="A14" s="24" t="s">
        <v>22</v>
      </c>
      <c r="B14" s="25">
        <v>106492.1</v>
      </c>
      <c r="C14" s="26">
        <v>86525.4</v>
      </c>
      <c r="D14" s="26">
        <v>6541.2</v>
      </c>
      <c r="E14" s="26"/>
      <c r="F14" s="26">
        <v>0</v>
      </c>
      <c r="G14" s="26">
        <f t="shared" si="2"/>
        <v>-6541.2</v>
      </c>
      <c r="H14" s="26">
        <f t="shared" si="3"/>
        <v>0</v>
      </c>
      <c r="I14" s="26">
        <f t="shared" si="4"/>
        <v>0</v>
      </c>
      <c r="J14" s="25"/>
      <c r="K14" s="25">
        <f t="shared" si="6"/>
        <v>0</v>
      </c>
    </row>
    <row r="15" spans="1:14" ht="99.95" customHeight="1" x14ac:dyDescent="0.2">
      <c r="A15" s="27" t="s">
        <v>23</v>
      </c>
      <c r="B15" s="25">
        <v>284085.5</v>
      </c>
      <c r="C15" s="26">
        <v>225558.9</v>
      </c>
      <c r="D15" s="26">
        <v>28641.5</v>
      </c>
      <c r="E15" s="26">
        <v>32219.4</v>
      </c>
      <c r="F15" s="26">
        <v>32117.7</v>
      </c>
      <c r="G15" s="26">
        <f t="shared" si="2"/>
        <v>3476.2000000000007</v>
      </c>
      <c r="H15" s="26">
        <f t="shared" si="3"/>
        <v>-101.70000000000073</v>
      </c>
      <c r="I15" s="26">
        <f t="shared" si="4"/>
        <v>112.13693416895066</v>
      </c>
      <c r="J15" s="25">
        <f t="shared" si="5"/>
        <v>99.684351663904351</v>
      </c>
      <c r="K15" s="25">
        <f t="shared" si="6"/>
        <v>14.239163251815823</v>
      </c>
    </row>
    <row r="16" spans="1:14" ht="110.1" customHeight="1" x14ac:dyDescent="0.2">
      <c r="A16" s="28" t="s">
        <v>4</v>
      </c>
      <c r="B16" s="23">
        <v>6397.2</v>
      </c>
      <c r="C16" s="23">
        <v>6397.2</v>
      </c>
      <c r="D16" s="23">
        <v>1599.3</v>
      </c>
      <c r="E16" s="23">
        <v>1599.3</v>
      </c>
      <c r="F16" s="23">
        <v>1599.3</v>
      </c>
      <c r="G16" s="23">
        <f>F16-D16</f>
        <v>0</v>
      </c>
      <c r="H16" s="23">
        <f t="shared" ref="H16:H31" si="7">F16-E16</f>
        <v>0</v>
      </c>
      <c r="I16" s="23">
        <f t="shared" si="0"/>
        <v>100</v>
      </c>
      <c r="J16" s="23">
        <f t="shared" si="1"/>
        <v>100</v>
      </c>
      <c r="K16" s="23">
        <f>F16/C16*100</f>
        <v>25</v>
      </c>
      <c r="N16" s="39"/>
    </row>
    <row r="17" spans="1:14" ht="110.1" customHeight="1" x14ac:dyDescent="0.2">
      <c r="A17" s="28" t="s">
        <v>5</v>
      </c>
      <c r="B17" s="23">
        <v>143887.1</v>
      </c>
      <c r="C17" s="23">
        <v>145198</v>
      </c>
      <c r="D17" s="23">
        <v>17365.7</v>
      </c>
      <c r="E17" s="23">
        <v>18902.099999999999</v>
      </c>
      <c r="F17" s="23">
        <v>18879.900000000001</v>
      </c>
      <c r="G17" s="23">
        <f t="shared" ref="G17:G31" si="8">F17-D17</f>
        <v>1514.2000000000007</v>
      </c>
      <c r="H17" s="23">
        <f t="shared" si="7"/>
        <v>-22.19999999999709</v>
      </c>
      <c r="I17" s="23">
        <f t="shared" ref="I17:I25" si="9">F17/D17*100</f>
        <v>108.71948726512608</v>
      </c>
      <c r="J17" s="23">
        <f t="shared" si="1"/>
        <v>99.882552732236121</v>
      </c>
      <c r="K17" s="23">
        <f t="shared" ref="K17:K25" si="10">F17/C17*100</f>
        <v>13.002865053237651</v>
      </c>
      <c r="N17" s="39"/>
    </row>
    <row r="18" spans="1:14" ht="110.1" customHeight="1" x14ac:dyDescent="0.2">
      <c r="A18" s="28" t="s">
        <v>6</v>
      </c>
      <c r="B18" s="23">
        <f>SUM(B19:B24)</f>
        <v>138524.20000000001</v>
      </c>
      <c r="C18" s="23">
        <f>SUM(C19:C24)</f>
        <v>206512.5</v>
      </c>
      <c r="D18" s="23">
        <f>SUM(D19:D24)</f>
        <v>45213.899999999994</v>
      </c>
      <c r="E18" s="23">
        <f>SUM(E19:E24)</f>
        <v>45922</v>
      </c>
      <c r="F18" s="23">
        <f>SUM(F19:F24)</f>
        <v>45902.6</v>
      </c>
      <c r="G18" s="23">
        <f t="shared" si="8"/>
        <v>688.70000000000437</v>
      </c>
      <c r="H18" s="23">
        <f t="shared" si="7"/>
        <v>-19.400000000001455</v>
      </c>
      <c r="I18" s="23">
        <f t="shared" si="9"/>
        <v>101.52320414739715</v>
      </c>
      <c r="J18" s="23">
        <f t="shared" si="1"/>
        <v>99.95775445320325</v>
      </c>
      <c r="K18" s="23">
        <f t="shared" si="10"/>
        <v>22.227516494158948</v>
      </c>
      <c r="N18" s="39"/>
    </row>
    <row r="19" spans="1:14" ht="99.95" customHeight="1" x14ac:dyDescent="0.2">
      <c r="A19" s="24" t="s">
        <v>24</v>
      </c>
      <c r="B19" s="25">
        <v>1840</v>
      </c>
      <c r="C19" s="26">
        <v>1840</v>
      </c>
      <c r="D19" s="26">
        <v>452.3</v>
      </c>
      <c r="E19" s="26">
        <v>584.29999999999995</v>
      </c>
      <c r="F19" s="26">
        <v>580</v>
      </c>
      <c r="G19" s="26">
        <f t="shared" si="8"/>
        <v>127.69999999999999</v>
      </c>
      <c r="H19" s="26">
        <f t="shared" si="7"/>
        <v>-4.2999999999999545</v>
      </c>
      <c r="I19" s="26">
        <f t="shared" si="9"/>
        <v>128.23347335839043</v>
      </c>
      <c r="J19" s="25">
        <f t="shared" si="1"/>
        <v>99.264076672941997</v>
      </c>
      <c r="K19" s="25">
        <f t="shared" si="10"/>
        <v>31.521739130434785</v>
      </c>
      <c r="N19" s="39"/>
    </row>
    <row r="20" spans="1:14" ht="99.95" customHeight="1" x14ac:dyDescent="0.2">
      <c r="A20" s="24" t="s">
        <v>25</v>
      </c>
      <c r="B20" s="25">
        <v>12958</v>
      </c>
      <c r="C20" s="26">
        <v>12671.1</v>
      </c>
      <c r="D20" s="26">
        <v>1764.2</v>
      </c>
      <c r="E20" s="26">
        <v>1562.4</v>
      </c>
      <c r="F20" s="26">
        <v>1561.3</v>
      </c>
      <c r="G20" s="26">
        <f t="shared" ref="G20:G24" si="11">F20-D20</f>
        <v>-202.90000000000009</v>
      </c>
      <c r="H20" s="26">
        <f t="shared" ref="H20:H24" si="12">F20-E20</f>
        <v>-1.1000000000001364</v>
      </c>
      <c r="I20" s="26">
        <f t="shared" ref="I20:I24" si="13">F20/D20*100</f>
        <v>88.499036390431911</v>
      </c>
      <c r="J20" s="25">
        <f t="shared" ref="J20:J24" si="14">F20/E20*100</f>
        <v>99.929595494111609</v>
      </c>
      <c r="K20" s="25">
        <f t="shared" ref="K20:K24" si="15">F20/C20*100</f>
        <v>12.321740022571047</v>
      </c>
      <c r="N20" s="39"/>
    </row>
    <row r="21" spans="1:14" ht="99.95" customHeight="1" x14ac:dyDescent="0.2">
      <c r="A21" s="24" t="s">
        <v>26</v>
      </c>
      <c r="B21" s="25">
        <v>500</v>
      </c>
      <c r="C21" s="26">
        <v>500</v>
      </c>
      <c r="D21" s="26"/>
      <c r="E21" s="26"/>
      <c r="F21" s="26">
        <v>0</v>
      </c>
      <c r="G21" s="26">
        <f t="shared" si="11"/>
        <v>0</v>
      </c>
      <c r="H21" s="26">
        <f t="shared" si="12"/>
        <v>0</v>
      </c>
      <c r="I21" s="26"/>
      <c r="J21" s="25"/>
      <c r="K21" s="25">
        <f t="shared" si="15"/>
        <v>0</v>
      </c>
      <c r="N21" s="39"/>
    </row>
    <row r="22" spans="1:14" ht="99.95" customHeight="1" x14ac:dyDescent="0.2">
      <c r="A22" s="29" t="s">
        <v>27</v>
      </c>
      <c r="B22" s="25">
        <v>80000</v>
      </c>
      <c r="C22" s="26">
        <v>141439.6</v>
      </c>
      <c r="D22" s="26">
        <v>26874.1</v>
      </c>
      <c r="E22" s="26">
        <v>27754.3</v>
      </c>
      <c r="F22" s="26">
        <v>27745.599999999999</v>
      </c>
      <c r="G22" s="26">
        <f t="shared" si="11"/>
        <v>871.5</v>
      </c>
      <c r="H22" s="26">
        <f t="shared" si="12"/>
        <v>-8.7000000000007276</v>
      </c>
      <c r="I22" s="26">
        <f t="shared" si="13"/>
        <v>103.24289929709273</v>
      </c>
      <c r="J22" s="25">
        <f t="shared" si="14"/>
        <v>99.968653505943223</v>
      </c>
      <c r="K22" s="25">
        <f t="shared" si="15"/>
        <v>19.6165713138329</v>
      </c>
      <c r="N22" s="39"/>
    </row>
    <row r="23" spans="1:14" ht="99.95" customHeight="1" x14ac:dyDescent="0.2">
      <c r="A23" s="29" t="s">
        <v>34</v>
      </c>
      <c r="B23" s="25">
        <v>2085.6</v>
      </c>
      <c r="C23" s="26">
        <v>2086.6</v>
      </c>
      <c r="D23" s="26">
        <v>465.8</v>
      </c>
      <c r="E23" s="26">
        <v>519.4</v>
      </c>
      <c r="F23" s="26">
        <v>517.9</v>
      </c>
      <c r="G23" s="26">
        <f t="shared" si="11"/>
        <v>52.099999999999966</v>
      </c>
      <c r="H23" s="26">
        <f t="shared" si="12"/>
        <v>-1.5</v>
      </c>
      <c r="I23" s="26">
        <f t="shared" si="13"/>
        <v>111.18505796479174</v>
      </c>
      <c r="J23" s="25">
        <f t="shared" si="14"/>
        <v>99.711205236811708</v>
      </c>
      <c r="K23" s="25">
        <f t="shared" si="15"/>
        <v>24.820281798140513</v>
      </c>
      <c r="N23" s="39"/>
    </row>
    <row r="24" spans="1:14" ht="99.95" customHeight="1" x14ac:dyDescent="0.2">
      <c r="A24" s="24" t="s">
        <v>28</v>
      </c>
      <c r="B24" s="25">
        <v>41140.6</v>
      </c>
      <c r="C24" s="26">
        <v>47975.199999999997</v>
      </c>
      <c r="D24" s="26">
        <v>15657.5</v>
      </c>
      <c r="E24" s="26">
        <v>15501.6</v>
      </c>
      <c r="F24" s="26">
        <v>15497.8</v>
      </c>
      <c r="G24" s="26">
        <f t="shared" si="11"/>
        <v>-159.70000000000073</v>
      </c>
      <c r="H24" s="26">
        <f t="shared" si="12"/>
        <v>-3.8000000000010914</v>
      </c>
      <c r="I24" s="26">
        <f t="shared" si="13"/>
        <v>98.980041513651599</v>
      </c>
      <c r="J24" s="25">
        <f t="shared" si="14"/>
        <v>99.975486401403728</v>
      </c>
      <c r="K24" s="25">
        <f t="shared" si="15"/>
        <v>32.30377361636846</v>
      </c>
      <c r="N24" s="39"/>
    </row>
    <row r="25" spans="1:14" ht="110.1" customHeight="1" x14ac:dyDescent="0.2">
      <c r="A25" s="22" t="s">
        <v>7</v>
      </c>
      <c r="B25" s="23">
        <v>455771.5</v>
      </c>
      <c r="C25" s="23">
        <v>589212.1</v>
      </c>
      <c r="D25" s="23">
        <v>37587.599999999999</v>
      </c>
      <c r="E25" s="23">
        <v>39648.199999999997</v>
      </c>
      <c r="F25" s="23">
        <v>39644.5</v>
      </c>
      <c r="G25" s="23">
        <f t="shared" si="8"/>
        <v>2056.9000000000015</v>
      </c>
      <c r="H25" s="23">
        <f>F25-E25</f>
        <v>-3.6999999999970896</v>
      </c>
      <c r="I25" s="23">
        <f t="shared" si="9"/>
        <v>105.47228341261481</v>
      </c>
      <c r="J25" s="23">
        <f t="shared" si="1"/>
        <v>99.990667924395055</v>
      </c>
      <c r="K25" s="23">
        <f t="shared" si="10"/>
        <v>6.7283920340400343</v>
      </c>
      <c r="N25" s="39"/>
    </row>
    <row r="26" spans="1:14" ht="110.1" customHeight="1" x14ac:dyDescent="0.2">
      <c r="A26" s="24" t="s">
        <v>8</v>
      </c>
      <c r="B26" s="30">
        <v>2395667</v>
      </c>
      <c r="C26" s="23">
        <v>2451751.4</v>
      </c>
      <c r="D26" s="23">
        <v>575367.1</v>
      </c>
      <c r="E26" s="23">
        <v>608741.4</v>
      </c>
      <c r="F26" s="23">
        <v>608540.6</v>
      </c>
      <c r="G26" s="23">
        <f>F26-D26</f>
        <v>33173.5</v>
      </c>
      <c r="H26" s="23">
        <f>F26-E26</f>
        <v>-200.80000000004657</v>
      </c>
      <c r="I26" s="23">
        <f t="shared" ref="I26:I32" si="16">F26/D26*100</f>
        <v>105.76562337332113</v>
      </c>
      <c r="J26" s="23">
        <f t="shared" ref="J26:J30" si="17">F26/E26*100</f>
        <v>99.967013907711859</v>
      </c>
      <c r="K26" s="23">
        <f t="shared" ref="K26:K30" si="18">F26/C26*100</f>
        <v>24.820648618779213</v>
      </c>
      <c r="N26" s="39"/>
    </row>
    <row r="27" spans="1:14" ht="110.1" customHeight="1" x14ac:dyDescent="0.2">
      <c r="A27" s="24" t="s">
        <v>9</v>
      </c>
      <c r="B27" s="30">
        <v>339637.4</v>
      </c>
      <c r="C27" s="23">
        <v>370356.1</v>
      </c>
      <c r="D27" s="23">
        <v>87456.3</v>
      </c>
      <c r="E27" s="23">
        <v>100348.6</v>
      </c>
      <c r="F27" s="23">
        <v>100249.5</v>
      </c>
      <c r="G27" s="23">
        <f t="shared" si="8"/>
        <v>12793.199999999997</v>
      </c>
      <c r="H27" s="23">
        <f t="shared" si="7"/>
        <v>-99.100000000005821</v>
      </c>
      <c r="I27" s="23">
        <f t="shared" si="16"/>
        <v>114.62810569392943</v>
      </c>
      <c r="J27" s="23">
        <f t="shared" si="17"/>
        <v>99.901244262500924</v>
      </c>
      <c r="K27" s="23">
        <f t="shared" si="18"/>
        <v>27.06840794575815</v>
      </c>
      <c r="N27" s="39"/>
    </row>
    <row r="28" spans="1:14" ht="110.1" customHeight="1" x14ac:dyDescent="0.2">
      <c r="A28" s="24" t="s">
        <v>10</v>
      </c>
      <c r="B28" s="30">
        <v>202214.6</v>
      </c>
      <c r="C28" s="23">
        <v>215034</v>
      </c>
      <c r="D28" s="23">
        <v>21532.9</v>
      </c>
      <c r="E28" s="23">
        <v>39807.1</v>
      </c>
      <c r="F28" s="23">
        <v>39746.1</v>
      </c>
      <c r="G28" s="23">
        <f t="shared" si="8"/>
        <v>18213.199999999997</v>
      </c>
      <c r="H28" s="23">
        <f t="shared" si="7"/>
        <v>-61</v>
      </c>
      <c r="I28" s="23">
        <f t="shared" si="16"/>
        <v>184.58312628582308</v>
      </c>
      <c r="J28" s="23">
        <f t="shared" si="17"/>
        <v>99.846761004946345</v>
      </c>
      <c r="K28" s="23">
        <f t="shared" si="18"/>
        <v>18.483635146069926</v>
      </c>
      <c r="N28" s="39"/>
    </row>
    <row r="29" spans="1:14" ht="110.1" customHeight="1" x14ac:dyDescent="0.2">
      <c r="A29" s="24" t="s">
        <v>11</v>
      </c>
      <c r="B29" s="30">
        <v>195099.4</v>
      </c>
      <c r="C29" s="23">
        <v>207061.2</v>
      </c>
      <c r="D29" s="23">
        <v>56697.3</v>
      </c>
      <c r="E29" s="23">
        <v>60427.9</v>
      </c>
      <c r="F29" s="23">
        <v>60425.599999999999</v>
      </c>
      <c r="G29" s="23">
        <f t="shared" si="8"/>
        <v>3728.2999999999956</v>
      </c>
      <c r="H29" s="23">
        <f t="shared" si="7"/>
        <v>-2.3000000000029104</v>
      </c>
      <c r="I29" s="23">
        <f t="shared" si="16"/>
        <v>106.57579814206319</v>
      </c>
      <c r="J29" s="23">
        <f t="shared" si="17"/>
        <v>99.996193811136905</v>
      </c>
      <c r="K29" s="23">
        <f t="shared" si="18"/>
        <v>29.182483246499103</v>
      </c>
    </row>
    <row r="30" spans="1:14" ht="110.1" customHeight="1" x14ac:dyDescent="0.2">
      <c r="A30" s="24" t="s">
        <v>12</v>
      </c>
      <c r="B30" s="30">
        <v>17091.2</v>
      </c>
      <c r="C30" s="23">
        <v>17140.8</v>
      </c>
      <c r="D30" s="23">
        <v>2375.6</v>
      </c>
      <c r="E30" s="23">
        <v>3365.7</v>
      </c>
      <c r="F30" s="23">
        <v>3364.5</v>
      </c>
      <c r="G30" s="23">
        <f t="shared" si="8"/>
        <v>988.90000000000009</v>
      </c>
      <c r="H30" s="23">
        <f t="shared" si="7"/>
        <v>-1.1999999999998181</v>
      </c>
      <c r="I30" s="23">
        <f t="shared" si="16"/>
        <v>141.62737834652299</v>
      </c>
      <c r="J30" s="23">
        <f t="shared" si="17"/>
        <v>99.964346198413409</v>
      </c>
      <c r="K30" s="23">
        <f t="shared" si="18"/>
        <v>19.62860543265192</v>
      </c>
    </row>
    <row r="31" spans="1:14" ht="110.1" customHeight="1" x14ac:dyDescent="0.2">
      <c r="A31" s="24" t="s">
        <v>13</v>
      </c>
      <c r="B31" s="30">
        <v>39911.699999999997</v>
      </c>
      <c r="C31" s="23">
        <v>39911.699999999997</v>
      </c>
      <c r="D31" s="23">
        <v>4921.2</v>
      </c>
      <c r="E31" s="23">
        <v>6607.6</v>
      </c>
      <c r="F31" s="23">
        <v>6601.9</v>
      </c>
      <c r="G31" s="23">
        <f t="shared" si="8"/>
        <v>1680.6999999999998</v>
      </c>
      <c r="H31" s="23">
        <f t="shared" si="7"/>
        <v>-5.7000000000007276</v>
      </c>
      <c r="I31" s="23">
        <f t="shared" si="16"/>
        <v>134.15223929122976</v>
      </c>
      <c r="J31" s="23">
        <f>F31/E31*100</f>
        <v>99.913735698286814</v>
      </c>
      <c r="K31" s="23">
        <f>F31/C31*100</f>
        <v>16.541264842139022</v>
      </c>
    </row>
    <row r="32" spans="1:14" ht="84.75" customHeight="1" x14ac:dyDescent="0.2">
      <c r="A32" s="24" t="s">
        <v>14</v>
      </c>
      <c r="B32" s="30">
        <f>SUM(B8+B16+B17+B18+B25+B26+B27+B28+B29+B30+B31)</f>
        <v>4585685.1000000006</v>
      </c>
      <c r="C32" s="30">
        <f t="shared" ref="C32:H32" si="19">SUM(C8+C16+C17+C18+C25+C26+C27+C28+C29+C30+C31)</f>
        <v>4884103.8999999994</v>
      </c>
      <c r="D32" s="30">
        <f>SUM(D8+D16+D17+D18+D25+D26+D27+D28+D29+D30+D31)</f>
        <v>938895.8</v>
      </c>
      <c r="E32" s="30">
        <f t="shared" si="19"/>
        <v>1013179.7999999999</v>
      </c>
      <c r="F32" s="30">
        <f>SUM(F8+F16+F17+F18+F25+F26+F27+F28+F29+F30+F31)</f>
        <v>1012593.2</v>
      </c>
      <c r="G32" s="30">
        <f t="shared" si="19"/>
        <v>73697.39999999998</v>
      </c>
      <c r="H32" s="30">
        <f t="shared" si="19"/>
        <v>-586.60000000004857</v>
      </c>
      <c r="I32" s="23">
        <f t="shared" si="16"/>
        <v>107.84936944014447</v>
      </c>
      <c r="J32" s="23">
        <f>F32/E32*100</f>
        <v>99.942103069958563</v>
      </c>
      <c r="K32" s="23">
        <f>F32/C32*100</f>
        <v>20.732425450654318</v>
      </c>
    </row>
    <row r="33" spans="1:14" ht="110.1" customHeight="1" x14ac:dyDescent="0.2">
      <c r="A33" s="31" t="s">
        <v>15</v>
      </c>
      <c r="B33" s="25">
        <f>4709975.2-B32</f>
        <v>124290.09999999963</v>
      </c>
      <c r="C33" s="26">
        <f>4898094.3-C32</f>
        <v>13990.400000000373</v>
      </c>
      <c r="D33" s="26">
        <f>938895.8-D32</f>
        <v>0</v>
      </c>
      <c r="E33" s="32">
        <f>940655.9-E32</f>
        <v>-72523.899999999907</v>
      </c>
      <c r="F33" s="32">
        <f>922312.1-F32</f>
        <v>-90281.099999999977</v>
      </c>
      <c r="G33" s="23"/>
      <c r="H33" s="23"/>
      <c r="I33" s="23"/>
      <c r="J33" s="30"/>
      <c r="K33" s="23"/>
      <c r="N33" s="40"/>
    </row>
    <row r="34" spans="1:14" ht="80.25" customHeight="1" x14ac:dyDescent="0.2">
      <c r="A34" s="24" t="s">
        <v>32</v>
      </c>
      <c r="B34" s="30">
        <v>173451.5</v>
      </c>
      <c r="C34" s="30">
        <v>145765.20000000001</v>
      </c>
      <c r="D34" s="30" t="s">
        <v>33</v>
      </c>
      <c r="E34" s="37" t="s">
        <v>33</v>
      </c>
      <c r="F34" s="37">
        <v>184914.9</v>
      </c>
      <c r="G34" s="30" t="s">
        <v>33</v>
      </c>
      <c r="H34" s="30" t="s">
        <v>33</v>
      </c>
      <c r="I34" s="38" t="s">
        <v>33</v>
      </c>
      <c r="J34" s="30" t="s">
        <v>33</v>
      </c>
      <c r="K34" s="23">
        <f>F34/C34*100</f>
        <v>126.858056655498</v>
      </c>
    </row>
    <row r="35" spans="1:14" ht="71.25" customHeight="1" x14ac:dyDescent="0.2">
      <c r="A35" s="6"/>
      <c r="B35" s="6"/>
      <c r="C35" s="17"/>
      <c r="D35" s="17"/>
      <c r="E35" s="18"/>
      <c r="F35" s="18"/>
      <c r="G35" s="7"/>
      <c r="H35" s="7"/>
      <c r="I35" s="7"/>
      <c r="J35" s="7"/>
      <c r="K35" s="8"/>
    </row>
    <row r="36" spans="1:14" s="2" customFormat="1" ht="162" customHeight="1" x14ac:dyDescent="0.2">
      <c r="A36" s="41"/>
      <c r="B36" s="41"/>
      <c r="C36" s="41"/>
      <c r="D36" s="33"/>
      <c r="E36" s="33"/>
      <c r="F36" s="33"/>
      <c r="G36" s="34"/>
      <c r="H36" s="47"/>
      <c r="I36" s="47"/>
      <c r="J36" s="47"/>
      <c r="K36" s="47"/>
    </row>
    <row r="37" spans="1:14" s="2" customFormat="1" ht="34.5" customHeight="1" x14ac:dyDescent="0.2">
      <c r="A37" s="9"/>
      <c r="B37" s="9"/>
      <c r="C37" s="19"/>
      <c r="D37" s="19"/>
      <c r="E37" s="19"/>
      <c r="F37" s="20"/>
      <c r="K37" s="3"/>
    </row>
    <row r="38" spans="1:14" s="2" customFormat="1" ht="34.5" customHeight="1" x14ac:dyDescent="0.2">
      <c r="A38" s="9"/>
      <c r="B38" s="9"/>
      <c r="C38" s="19"/>
      <c r="D38" s="19"/>
      <c r="E38" s="19"/>
      <c r="F38" s="20"/>
      <c r="K38" s="3"/>
    </row>
    <row r="39" spans="1:14" s="2" customFormat="1" ht="33.75" customHeight="1" x14ac:dyDescent="0.2">
      <c r="A39" s="9"/>
      <c r="B39" s="9"/>
      <c r="C39" s="19"/>
      <c r="D39" s="19"/>
      <c r="E39" s="19"/>
      <c r="F39" s="20"/>
      <c r="K39" s="3"/>
    </row>
    <row r="40" spans="1:14" ht="50.25" customHeight="1" x14ac:dyDescent="0.2">
      <c r="A40" s="35"/>
      <c r="B40" s="10"/>
      <c r="E40" s="21"/>
      <c r="F40" s="21"/>
      <c r="G40" s="10"/>
      <c r="H40" s="10"/>
      <c r="I40" s="10"/>
      <c r="J40" s="10"/>
      <c r="K40" s="10"/>
    </row>
    <row r="41" spans="1:14" ht="46.5" customHeight="1" x14ac:dyDescent="0.2">
      <c r="A41" s="35"/>
      <c r="B41" s="10"/>
      <c r="E41" s="21"/>
      <c r="F41" s="21"/>
      <c r="G41" s="10"/>
      <c r="H41" s="10"/>
      <c r="I41" s="10"/>
      <c r="J41" s="10"/>
      <c r="K41" s="10"/>
    </row>
    <row r="42" spans="1:14" ht="20.25" x14ac:dyDescent="0.2">
      <c r="A42" s="2"/>
      <c r="B42" s="2"/>
      <c r="C42" s="20"/>
      <c r="D42" s="20"/>
      <c r="E42" s="20"/>
      <c r="F42" s="20"/>
      <c r="G42" s="2"/>
      <c r="H42" s="2"/>
      <c r="I42" s="2"/>
      <c r="J42" s="2"/>
      <c r="K42" s="2"/>
    </row>
  </sheetData>
  <mergeCells count="15">
    <mergeCell ref="A36:C36"/>
    <mergeCell ref="A1:K1"/>
    <mergeCell ref="A2:K2"/>
    <mergeCell ref="A5:A6"/>
    <mergeCell ref="E5:E6"/>
    <mergeCell ref="F5:F6"/>
    <mergeCell ref="K5:K6"/>
    <mergeCell ref="C5:C6"/>
    <mergeCell ref="J5:J6"/>
    <mergeCell ref="B5:B6"/>
    <mergeCell ref="G5:G6"/>
    <mergeCell ref="H5:H6"/>
    <mergeCell ref="H36:K36"/>
    <mergeCell ref="D5:D6"/>
    <mergeCell ref="I5:I6"/>
  </mergeCells>
  <printOptions horizontalCentered="1"/>
  <pageMargins left="0.27559055118110237" right="0.27559055118110237" top="0.39370078740157483" bottom="0" header="0" footer="0"/>
  <pageSetup paperSize="9" scale="2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01.04.2026</vt:lpstr>
      <vt:lpstr>'на 01.04.2026'!Область_печати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КоловаНатальяАлександровна</dc:creator>
  <cp:lastModifiedBy>User</cp:lastModifiedBy>
  <cp:lastPrinted>2026-04-14T13:32:48Z</cp:lastPrinted>
  <dcterms:created xsi:type="dcterms:W3CDTF">2018-12-13T11:33:04Z</dcterms:created>
  <dcterms:modified xsi:type="dcterms:W3CDTF">2026-05-20T04:59:41Z</dcterms:modified>
</cp:coreProperties>
</file>